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bookViews>
    <workbookView xWindow="120" yWindow="120" windowWidth="15180" windowHeight="8835"/>
  </bookViews>
  <sheets>
    <sheet name="Cash Budget"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'Cash Budget'!$B$4:$P$25</definedName>
  </definedNames>
  <calcPr calcId="145621"/>
</workbook>
</file>

<file path=xl/calcChain.xml><?xml version="1.0" encoding="utf-8"?>
<calcChain xmlns="http://schemas.openxmlformats.org/spreadsheetml/2006/main">
  <c r="AP200" i="1" l="1"/>
  <c r="AQ200" i="1" s="1"/>
  <c r="C10" i="1"/>
  <c r="C17" i="1"/>
  <c r="C23" i="1"/>
  <c r="D17" i="1"/>
  <c r="D23" i="1"/>
  <c r="E17" i="1"/>
  <c r="E23" i="1"/>
  <c r="F17" i="1"/>
  <c r="F23" i="1"/>
  <c r="G17" i="1"/>
  <c r="G23" i="1"/>
  <c r="H17" i="1"/>
  <c r="H23" i="1"/>
  <c r="I17" i="1"/>
  <c r="I23" i="1"/>
  <c r="J17" i="1"/>
  <c r="J23" i="1"/>
  <c r="K17" i="1"/>
  <c r="K23" i="1"/>
  <c r="L17" i="1"/>
  <c r="L23" i="1"/>
  <c r="M17" i="1"/>
  <c r="M23" i="1"/>
  <c r="P8" i="1"/>
  <c r="P9" i="1"/>
  <c r="P10" i="1"/>
  <c r="P12" i="1"/>
  <c r="P13" i="1"/>
  <c r="P14" i="1"/>
  <c r="P15" i="1"/>
  <c r="P16" i="1"/>
  <c r="N17" i="1"/>
  <c r="P20" i="1"/>
  <c r="P21" i="1"/>
  <c r="P22" i="1"/>
  <c r="N23" i="1"/>
  <c r="P17" i="1" l="1"/>
  <c r="P23" i="1"/>
  <c r="C18" i="1"/>
  <c r="C24" i="1" s="1"/>
  <c r="D8" i="1" s="1"/>
  <c r="D10" i="1" s="1"/>
  <c r="D18" i="1" s="1"/>
  <c r="D24" i="1" s="1"/>
  <c r="E8" i="1" s="1"/>
  <c r="E10" i="1" s="1"/>
  <c r="E18" i="1" s="1"/>
  <c r="E24" i="1" s="1"/>
  <c r="F8" i="1" s="1"/>
  <c r="F10" i="1" s="1"/>
  <c r="F18" i="1" s="1"/>
  <c r="F24" i="1" s="1"/>
  <c r="G8" i="1" s="1"/>
  <c r="G10" i="1" s="1"/>
  <c r="G18" i="1" s="1"/>
  <c r="G24" i="1" s="1"/>
  <c r="H8" i="1" s="1"/>
  <c r="H10" i="1" s="1"/>
  <c r="H18" i="1" s="1"/>
  <c r="H24" i="1" s="1"/>
  <c r="I8" i="1" s="1"/>
  <c r="I10" i="1" s="1"/>
  <c r="I18" i="1" s="1"/>
  <c r="I24" i="1" s="1"/>
  <c r="J8" i="1" s="1"/>
  <c r="J10" i="1" s="1"/>
  <c r="J18" i="1" s="1"/>
  <c r="J24" i="1" s="1"/>
  <c r="K8" i="1" s="1"/>
  <c r="K10" i="1" s="1"/>
  <c r="K18" i="1" s="1"/>
  <c r="K24" i="1" s="1"/>
  <c r="L8" i="1" s="1"/>
  <c r="L10" i="1" s="1"/>
  <c r="L18" i="1" s="1"/>
  <c r="L24" i="1" s="1"/>
  <c r="M8" i="1" s="1"/>
  <c r="M10" i="1" s="1"/>
  <c r="M18" i="1" s="1"/>
  <c r="M24" i="1" s="1"/>
  <c r="N8" i="1" s="1"/>
  <c r="N10" i="1" s="1"/>
  <c r="N18" i="1" s="1"/>
  <c r="N24" i="1" s="1"/>
  <c r="AR200" i="1"/>
  <c r="D7" i="1"/>
  <c r="P18" i="1"/>
  <c r="P24" i="1" s="1"/>
  <c r="AS200" i="1" l="1"/>
  <c r="E7" i="1"/>
  <c r="AT200" i="1" l="1"/>
  <c r="F7" i="1"/>
  <c r="AU200" i="1" l="1"/>
  <c r="G7" i="1"/>
  <c r="AV200" i="1" l="1"/>
  <c r="H7" i="1"/>
  <c r="AW200" i="1" l="1"/>
  <c r="I7" i="1"/>
  <c r="AX200" i="1" l="1"/>
  <c r="J7" i="1"/>
  <c r="AY200" i="1" l="1"/>
  <c r="K7" i="1"/>
  <c r="AZ200" i="1" l="1"/>
  <c r="L7" i="1"/>
  <c r="BA200" i="1" l="1"/>
  <c r="N7" i="1" s="1"/>
  <c r="M7" i="1"/>
</calcChain>
</file>

<file path=xl/comments1.xml><?xml version="1.0" encoding="utf-8"?>
<comments xmlns="http://schemas.openxmlformats.org/spreadsheetml/2006/main">
  <authors>
    <author>Author</author>
  </authors>
  <commentList>
    <comment ref="B6" authorId="0">
      <text>
        <r>
          <rPr>
            <sz val="10"/>
            <color indexed="81"/>
            <rFont val="Arial"/>
            <family val="2"/>
          </rPr>
          <t>Use this template to plan your business's cash flow. The template provides data
entry areas for cash inflows and outflows from both operations and financing. 
The beginning cash balance is entered in the first month and calculated for all 
subsequent months. Note that the total column summarizes the entire year, 
from the first month's beginning balance to the last month's ending balance. 
Change the starting month by typing the first three letters of the month at the 
top of the first column. The other month headings will be calculated by formulas.</t>
        </r>
      </text>
    </comment>
  </commentList>
</comments>
</file>

<file path=xl/sharedStrings.xml><?xml version="1.0" encoding="utf-8"?>
<sst xmlns="http://schemas.openxmlformats.org/spreadsheetml/2006/main" count="34" uniqueCount="33">
  <si>
    <t>Cash Budget</t>
  </si>
  <si>
    <t>Jul</t>
  </si>
  <si>
    <t>Total</t>
  </si>
  <si>
    <t>Beginning cash balance</t>
  </si>
  <si>
    <t>Cash from operations</t>
  </si>
  <si>
    <t>Total Available Cash</t>
  </si>
  <si>
    <t>Less:</t>
  </si>
  <si>
    <t xml:space="preserve">   Capital expenditures</t>
  </si>
  <si>
    <t xml:space="preserve">   Interest</t>
  </si>
  <si>
    <t xml:space="preserve">   Dividends</t>
  </si>
  <si>
    <t xml:space="preserve">   Debt retirement</t>
  </si>
  <si>
    <t xml:space="preserve">   Other</t>
  </si>
  <si>
    <t xml:space="preserve">   Total Disbursements</t>
  </si>
  <si>
    <t>Cash Balance (Deficit)</t>
  </si>
  <si>
    <t>Add:</t>
  </si>
  <si>
    <t xml:space="preserve">   Short-term loans</t>
  </si>
  <si>
    <t xml:space="preserve">   Long-term loans</t>
  </si>
  <si>
    <t xml:space="preserve">   Capital stock issues</t>
  </si>
  <si>
    <t xml:space="preserve">   Total Additions</t>
  </si>
  <si>
    <t>Ending Cash Balance</t>
  </si>
  <si>
    <t>MONTH TABLE: DO NOT CHANGE</t>
  </si>
  <si>
    <t>Jan</t>
  </si>
  <si>
    <t>Feb</t>
  </si>
  <si>
    <t>Mar</t>
  </si>
  <si>
    <t>Apr</t>
  </si>
  <si>
    <t>May</t>
  </si>
  <si>
    <t>Jun</t>
  </si>
  <si>
    <t>Aug</t>
  </si>
  <si>
    <t>Sep</t>
  </si>
  <si>
    <t>Oct</t>
  </si>
  <si>
    <t>Nov</t>
  </si>
  <si>
    <t>Dec</t>
  </si>
  <si>
    <t>For Jul-2020 through Jun-2021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</si>
</sst>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s>
  <fonts count="40" x14ac:knownFonts="1">
    <font>
      <sz val="10"/>
      <name val="Arial"/>
    </font>
    <font>
      <sz val="10"/>
      <name val="Arial"/>
      <family val="2"/>
    </font>
    <font>
      <sz val="10"/>
      <name val="Arial"/>
      <family val="2"/>
    </font>
    <font>
      <sz val="10"/>
      <color indexed="8"/>
      <name val="Arial"/>
      <family val="2"/>
    </font>
    <font>
      <b/>
      <sz val="26"/>
      <color indexed="9"/>
      <name val="Arial"/>
      <family val="2"/>
    </font>
    <font>
      <sz val="10"/>
      <color indexed="9"/>
      <name val="Arial"/>
      <family val="2"/>
    </font>
    <font>
      <b/>
      <sz val="14"/>
      <color indexed="8"/>
      <name val="Arial"/>
      <family val="2"/>
    </font>
    <font>
      <sz val="10"/>
      <color indexed="81"/>
      <name val="Arial"/>
      <family val="2"/>
    </font>
    <font>
      <sz val="12"/>
      <color indexed="8"/>
      <name val="Arial"/>
      <family val="2"/>
    </font>
    <font>
      <i/>
      <sz val="10"/>
      <color indexed="8"/>
      <name val="Arial"/>
      <family val="2"/>
    </font>
    <font>
      <u/>
      <sz val="10"/>
      <color indexed="12"/>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32">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indexed="47"/>
        <bgColor indexed="26"/>
      </patternFill>
    </fill>
    <fill>
      <patternFill patternType="solid">
        <fgColor indexed="47"/>
        <bgColor indexed="9"/>
      </patternFill>
    </fill>
    <fill>
      <patternFill patternType="solid">
        <fgColor indexed="13"/>
        <bgColor indexed="13"/>
      </patternFill>
    </fill>
  </fills>
  <borders count="2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top/>
      <bottom style="medium">
        <color indexed="8"/>
      </bottom>
      <diagonal/>
    </border>
    <border>
      <left/>
      <right/>
      <top style="thin">
        <color indexed="8"/>
      </top>
      <bottom style="thin">
        <color indexed="8"/>
      </bottom>
      <diagonal/>
    </border>
  </borders>
  <cellStyleXfs count="75">
    <xf numFmtId="0" fontId="0" fillId="0" borderId="0"/>
    <xf numFmtId="0" fontId="26" fillId="2" borderId="0" applyNumberFormat="0" applyBorder="0" applyAlignment="0" applyProtection="0"/>
    <xf numFmtId="0" fontId="26" fillId="3"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2"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3"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37" fontId="11" fillId="16" borderId="1" applyBorder="0" applyProtection="0">
      <alignment vertical="center"/>
    </xf>
    <xf numFmtId="0" fontId="28" fillId="17" borderId="0" applyNumberFormat="0" applyBorder="0" applyAlignment="0" applyProtection="0"/>
    <xf numFmtId="5" fontId="12" fillId="0" borderId="2">
      <protection locked="0"/>
    </xf>
    <xf numFmtId="0" fontId="13" fillId="18" borderId="0" applyBorder="0">
      <alignment horizontal="left" vertical="center" indent="1"/>
    </xf>
    <xf numFmtId="0" fontId="29" fillId="4" borderId="3" applyNumberFormat="0" applyAlignment="0" applyProtection="0"/>
    <xf numFmtId="0" fontId="30" fillId="19" borderId="4" applyNumberFormat="0" applyAlignment="0" applyProtection="0"/>
    <xf numFmtId="3" fontId="1" fillId="0" borderId="0" applyFont="0" applyFill="0" applyBorder="0" applyAlignment="0" applyProtection="0"/>
    <xf numFmtId="5" fontId="1" fillId="0" borderId="0" applyFont="0" applyFill="0" applyBorder="0" applyAlignment="0" applyProtection="0"/>
    <xf numFmtId="0" fontId="14" fillId="0" borderId="5"/>
    <xf numFmtId="4" fontId="12"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31" fillId="0" borderId="0" applyNumberFormat="0" applyFill="0" applyBorder="0" applyAlignment="0" applyProtection="0"/>
    <xf numFmtId="2" fontId="1" fillId="0" borderId="0" applyFont="0" applyFill="0" applyBorder="0" applyAlignment="0" applyProtection="0"/>
    <xf numFmtId="0" fontId="32" fillId="6" borderId="0" applyNumberFormat="0" applyBorder="0" applyAlignment="0" applyProtection="0"/>
    <xf numFmtId="4" fontId="12" fillId="21" borderId="5"/>
    <xf numFmtId="43" fontId="15" fillId="0" borderId="6"/>
    <xf numFmtId="37" fontId="16" fillId="22" borderId="2" applyBorder="0">
      <alignment horizontal="left" vertical="center" indent="1"/>
    </xf>
    <xf numFmtId="37" fontId="17" fillId="23" borderId="7" applyFill="0">
      <alignment vertical="center"/>
    </xf>
    <xf numFmtId="0" fontId="17" fillId="24" borderId="8" applyNumberFormat="0">
      <alignment horizontal="left" vertical="top" indent="1"/>
    </xf>
    <xf numFmtId="0" fontId="17" fillId="16" borderId="0" applyBorder="0">
      <alignment horizontal="left" vertical="center" indent="1"/>
    </xf>
    <xf numFmtId="0" fontId="17" fillId="0" borderId="8" applyNumberFormat="0" applyFill="0">
      <alignment horizontal="centerContinuous" vertical="top"/>
    </xf>
    <xf numFmtId="0" fontId="18" fillId="0" borderId="0" applyNumberFormat="0" applyFont="0" applyFill="0" applyAlignment="0" applyProtection="0"/>
    <xf numFmtId="0" fontId="19" fillId="0" borderId="0" applyNumberFormat="0" applyFont="0" applyFill="0" applyAlignment="0" applyProtection="0"/>
    <xf numFmtId="0" fontId="33" fillId="0" borderId="9" applyNumberFormat="0" applyFill="0" applyAlignment="0" applyProtection="0"/>
    <xf numFmtId="0" fontId="33" fillId="0" borderId="0" applyNumberFormat="0" applyFill="0" applyBorder="0" applyAlignment="0" applyProtection="0"/>
    <xf numFmtId="0" fontId="10" fillId="0" borderId="0" applyNumberFormat="0" applyFill="0" applyBorder="0" applyAlignment="0" applyProtection="0">
      <alignment vertical="top"/>
      <protection locked="0"/>
    </xf>
    <xf numFmtId="0" fontId="34" fillId="10" borderId="3" applyNumberFormat="0" applyAlignment="0" applyProtection="0"/>
    <xf numFmtId="43" fontId="15" fillId="0" borderId="10"/>
    <xf numFmtId="0" fontId="35" fillId="0" borderId="11" applyNumberFormat="0" applyFill="0" applyAlignment="0" applyProtection="0"/>
    <xf numFmtId="44" fontId="15" fillId="0" borderId="12"/>
    <xf numFmtId="0" fontId="36" fillId="7" borderId="0" applyNumberFormat="0" applyBorder="0" applyAlignment="0" applyProtection="0"/>
    <xf numFmtId="0" fontId="20" fillId="23" borderId="0">
      <alignment horizontal="left" wrapText="1" indent="1"/>
    </xf>
    <xf numFmtId="37" fontId="11" fillId="16" borderId="13" applyBorder="0">
      <alignment horizontal="left" vertical="center" indent="2"/>
    </xf>
    <xf numFmtId="0" fontId="21" fillId="0" borderId="0"/>
    <xf numFmtId="0" fontId="1" fillId="7" borderId="14" applyNumberFormat="0" applyFont="0" applyAlignment="0" applyProtection="0"/>
    <xf numFmtId="0" fontId="37" fillId="4" borderId="15" applyNumberFormat="0" applyAlignment="0" applyProtection="0"/>
    <xf numFmtId="169" fontId="22" fillId="25" borderId="16"/>
    <xf numFmtId="168" fontId="22" fillId="0" borderId="16" applyFont="0" applyFill="0" applyBorder="0" applyAlignment="0" applyProtection="0">
      <protection locked="0"/>
    </xf>
    <xf numFmtId="2" fontId="23" fillId="0" borderId="0">
      <protection locked="0"/>
    </xf>
    <xf numFmtId="0" fontId="1" fillId="26" borderId="0"/>
    <xf numFmtId="49" fontId="1" fillId="0" borderId="0" applyFont="0" applyFill="0" applyBorder="0" applyAlignment="0" applyProtection="0"/>
    <xf numFmtId="0" fontId="38" fillId="0" borderId="0" applyNumberFormat="0" applyFill="0" applyBorder="0" applyAlignment="0" applyProtection="0"/>
    <xf numFmtId="0" fontId="24" fillId="0" borderId="0">
      <alignment horizontal="right"/>
    </xf>
    <xf numFmtId="0" fontId="25"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9" fillId="0" borderId="0" applyNumberFormat="0" applyFill="0" applyBorder="0" applyAlignment="0" applyProtection="0"/>
  </cellStyleXfs>
  <cellXfs count="50">
    <xf numFmtId="0" fontId="0" fillId="0" borderId="0" xfId="0"/>
    <xf numFmtId="0" fontId="3" fillId="24" borderId="0" xfId="0" applyFont="1" applyFill="1" applyAlignment="1" applyProtection="1">
      <alignment horizontal="centerContinuous"/>
    </xf>
    <xf numFmtId="0" fontId="2" fillId="0" borderId="0" xfId="0" applyFont="1" applyProtection="1"/>
    <xf numFmtId="0" fontId="4" fillId="27" borderId="0" xfId="0" applyFont="1" applyFill="1" applyAlignment="1" applyProtection="1">
      <alignment horizontal="centerContinuous"/>
    </xf>
    <xf numFmtId="0" fontId="5" fillId="27" borderId="0" xfId="0" applyFont="1" applyFill="1" applyAlignment="1" applyProtection="1">
      <alignment horizontal="centerContinuous"/>
    </xf>
    <xf numFmtId="0" fontId="6" fillId="28" borderId="0" xfId="0" applyFont="1" applyFill="1" applyAlignment="1" applyProtection="1">
      <alignment horizontal="centerContinuous"/>
      <protection locked="0"/>
    </xf>
    <xf numFmtId="0" fontId="6" fillId="28" borderId="0" xfId="0" applyFont="1" applyFill="1" applyAlignment="1" applyProtection="1">
      <alignment horizontal="centerContinuous"/>
    </xf>
    <xf numFmtId="0" fontId="3" fillId="24" borderId="0" xfId="0" applyFont="1" applyFill="1" applyProtection="1"/>
    <xf numFmtId="6" fontId="3" fillId="29" borderId="0" xfId="0" applyNumberFormat="1" applyFont="1" applyFill="1" applyProtection="1">
      <protection locked="0"/>
    </xf>
    <xf numFmtId="6" fontId="3" fillId="30" borderId="0" xfId="0" applyNumberFormat="1" applyFont="1" applyFill="1" applyProtection="1"/>
    <xf numFmtId="38" fontId="3" fillId="28" borderId="0" xfId="0" applyNumberFormat="1" applyFont="1" applyFill="1" applyBorder="1" applyProtection="1">
      <protection locked="0"/>
    </xf>
    <xf numFmtId="38" fontId="3" fillId="28" borderId="0" xfId="0" applyNumberFormat="1" applyFont="1" applyFill="1" applyProtection="1">
      <protection locked="0"/>
    </xf>
    <xf numFmtId="38" fontId="3" fillId="29" borderId="0" xfId="0" applyNumberFormat="1" applyFont="1" applyFill="1" applyProtection="1">
      <protection locked="0"/>
    </xf>
    <xf numFmtId="38" fontId="3" fillId="29" borderId="0" xfId="0" applyNumberFormat="1" applyFont="1" applyFill="1" applyBorder="1" applyProtection="1">
      <protection locked="0"/>
    </xf>
    <xf numFmtId="6" fontId="3" fillId="30" borderId="0" xfId="0" applyNumberFormat="1" applyFont="1" applyFill="1" applyBorder="1" applyProtection="1"/>
    <xf numFmtId="0" fontId="3" fillId="30" borderId="0" xfId="0" applyFont="1" applyFill="1" applyProtection="1">
      <protection locked="0"/>
    </xf>
    <xf numFmtId="6" fontId="3" fillId="28" borderId="0" xfId="0" applyNumberFormat="1" applyFont="1" applyFill="1" applyProtection="1">
      <protection locked="0"/>
    </xf>
    <xf numFmtId="38" fontId="3" fillId="28" borderId="0" xfId="0" applyNumberFormat="1" applyFont="1" applyFill="1" applyBorder="1" applyProtection="1"/>
    <xf numFmtId="0" fontId="2" fillId="31" borderId="18" xfId="0" applyFont="1" applyFill="1" applyBorder="1" applyAlignment="1" applyProtection="1">
      <alignment horizontal="centerContinuous"/>
    </xf>
    <xf numFmtId="0" fontId="2" fillId="31" borderId="19" xfId="0" applyFont="1" applyFill="1" applyBorder="1" applyAlignment="1" applyProtection="1">
      <alignment horizontal="centerContinuous"/>
    </xf>
    <xf numFmtId="0" fontId="2" fillId="31" borderId="20" xfId="0" applyFont="1" applyFill="1" applyBorder="1" applyAlignment="1" applyProtection="1">
      <alignment horizontal="centerContinuous"/>
    </xf>
    <xf numFmtId="0" fontId="2" fillId="31" borderId="21" xfId="0" applyFont="1" applyFill="1" applyBorder="1" applyAlignment="1" applyProtection="1">
      <alignment horizontal="right"/>
    </xf>
    <xf numFmtId="0" fontId="2" fillId="31" borderId="0" xfId="0" applyFont="1" applyFill="1" applyAlignment="1" applyProtection="1">
      <alignment horizontal="right"/>
    </xf>
    <xf numFmtId="0" fontId="2" fillId="31" borderId="22" xfId="0" applyFont="1" applyFill="1" applyBorder="1" applyAlignment="1" applyProtection="1">
      <alignment horizontal="right"/>
    </xf>
    <xf numFmtId="0" fontId="2" fillId="31" borderId="23" xfId="0" applyFont="1" applyFill="1" applyBorder="1" applyProtection="1"/>
    <xf numFmtId="0" fontId="2" fillId="31" borderId="24" xfId="0" applyFont="1" applyFill="1" applyBorder="1" applyProtection="1"/>
    <xf numFmtId="0" fontId="2" fillId="31" borderId="25" xfId="0" applyFont="1" applyFill="1" applyBorder="1" applyProtection="1"/>
    <xf numFmtId="0" fontId="8" fillId="28" borderId="26" xfId="0" applyFont="1" applyFill="1" applyBorder="1" applyAlignment="1" applyProtection="1">
      <alignment horizontal="center" vertical="center"/>
      <protection locked="0"/>
    </xf>
    <xf numFmtId="0" fontId="8" fillId="24" borderId="26" xfId="0" applyFont="1" applyFill="1" applyBorder="1" applyAlignment="1" applyProtection="1">
      <alignment horizontal="center" vertical="center"/>
    </xf>
    <xf numFmtId="0" fontId="3" fillId="30" borderId="0" xfId="0" applyFont="1" applyFill="1" applyProtection="1"/>
    <xf numFmtId="6" fontId="3" fillId="30" borderId="0" xfId="0" applyNumberFormat="1" applyFont="1" applyFill="1" applyAlignment="1" applyProtection="1">
      <alignment horizontal="right"/>
    </xf>
    <xf numFmtId="38" fontId="3" fillId="24" borderId="0" xfId="0" applyNumberFormat="1" applyFont="1" applyFill="1" applyBorder="1" applyAlignment="1" applyProtection="1">
      <alignment horizontal="right"/>
    </xf>
    <xf numFmtId="6" fontId="3" fillId="30" borderId="27" xfId="0" applyNumberFormat="1" applyFont="1" applyFill="1" applyBorder="1" applyProtection="1"/>
    <xf numFmtId="6" fontId="3" fillId="30" borderId="27" xfId="0" applyNumberFormat="1" applyFont="1" applyFill="1" applyBorder="1" applyAlignment="1" applyProtection="1">
      <alignment horizontal="right"/>
    </xf>
    <xf numFmtId="0" fontId="9" fillId="24" borderId="0" xfId="0" applyFont="1" applyFill="1" applyProtection="1"/>
    <xf numFmtId="0" fontId="3" fillId="24" borderId="0" xfId="0" applyFont="1" applyFill="1" applyAlignment="1" applyProtection="1">
      <alignment horizontal="right"/>
    </xf>
    <xf numFmtId="38" fontId="3" fillId="24" borderId="0" xfId="0" applyNumberFormat="1" applyFont="1" applyFill="1" applyAlignment="1" applyProtection="1">
      <alignment horizontal="right"/>
    </xf>
    <xf numFmtId="38" fontId="3" fillId="30" borderId="0" xfId="0" applyNumberFormat="1" applyFont="1" applyFill="1" applyAlignment="1" applyProtection="1">
      <alignment horizontal="right"/>
    </xf>
    <xf numFmtId="38" fontId="3" fillId="30" borderId="0" xfId="0" applyNumberFormat="1" applyFont="1" applyFill="1" applyBorder="1" applyAlignment="1" applyProtection="1">
      <alignment horizontal="right"/>
    </xf>
    <xf numFmtId="6" fontId="3" fillId="24" borderId="19" xfId="0" applyNumberFormat="1" applyFont="1" applyFill="1" applyBorder="1" applyProtection="1"/>
    <xf numFmtId="6" fontId="3" fillId="24" borderId="19" xfId="0" applyNumberFormat="1" applyFont="1" applyFill="1" applyBorder="1" applyAlignment="1" applyProtection="1">
      <alignment horizontal="right"/>
    </xf>
    <xf numFmtId="6" fontId="3" fillId="30" borderId="0" xfId="0" applyNumberFormat="1" applyFont="1" applyFill="1" applyBorder="1" applyAlignment="1" applyProtection="1">
      <alignment horizontal="right"/>
    </xf>
    <xf numFmtId="6" fontId="3" fillId="24" borderId="24" xfId="0" applyNumberFormat="1" applyFont="1" applyFill="1" applyBorder="1" applyProtection="1"/>
    <xf numFmtId="6" fontId="3" fillId="24" borderId="24" xfId="0" applyNumberFormat="1" applyFont="1" applyFill="1" applyBorder="1" applyAlignment="1" applyProtection="1">
      <alignment horizontal="right"/>
    </xf>
    <xf numFmtId="0" fontId="9" fillId="30" borderId="0" xfId="0" applyFont="1" applyFill="1" applyProtection="1"/>
    <xf numFmtId="0" fontId="3" fillId="30" borderId="0" xfId="0" applyFont="1" applyFill="1" applyAlignment="1" applyProtection="1">
      <alignment horizontal="right"/>
    </xf>
    <xf numFmtId="6" fontId="3" fillId="24" borderId="0" xfId="0" applyNumberFormat="1" applyFont="1" applyFill="1" applyAlignment="1" applyProtection="1">
      <alignment horizontal="right"/>
    </xf>
    <xf numFmtId="0" fontId="3" fillId="30" borderId="0" xfId="0" applyFont="1" applyFill="1" applyAlignment="1" applyProtection="1">
      <alignment horizontal="left"/>
    </xf>
    <xf numFmtId="0" fontId="10" fillId="0" borderId="0" xfId="52" applyFont="1" applyAlignment="1" applyProtection="1">
      <alignment horizontal="center" vertical="center"/>
      <protection hidden="1"/>
    </xf>
    <xf numFmtId="0" fontId="10" fillId="0" borderId="0" xfId="52" applyAlignment="1" applyProtection="1">
      <alignment horizontal="center" vertical="center"/>
      <protection hidden="1"/>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ezimal [0]_Compiling Utility Macros" xfId="36"/>
    <cellStyle name="Dezimal_Compiling Utility Macros" xfId="37"/>
    <cellStyle name="Explanatory Text" xfId="38" builtinId="53" customBuiltin="1"/>
    <cellStyle name="Fixed" xfId="39"/>
    <cellStyle name="Good" xfId="40" builtinId="26" customBuiltin="1"/>
    <cellStyle name="GRAY" xfId="41"/>
    <cellStyle name="Gross Margin" xfId="42"/>
    <cellStyle name="header" xfId="43"/>
    <cellStyle name="Header Total" xfId="44"/>
    <cellStyle name="Header1" xfId="45"/>
    <cellStyle name="Header2" xfId="46"/>
    <cellStyle name="Header3" xfId="47"/>
    <cellStyle name="Heading 1" xfId="48" builtinId="16" customBuiltin="1"/>
    <cellStyle name="Heading 2" xfId="49" builtinId="17" customBuiltin="1"/>
    <cellStyle name="Heading 3" xfId="50" builtinId="18" customBuiltin="1"/>
    <cellStyle name="Heading 4" xfId="51" builtinId="19" customBuiltin="1"/>
    <cellStyle name="Hyperlink" xfId="52" builtinId="8"/>
    <cellStyle name="Input" xfId="53" builtinId="20" customBuiltin="1"/>
    <cellStyle name="Level 2 Total" xfId="54"/>
    <cellStyle name="Linked Cell" xfId="55" builtinId="24" customBuiltin="1"/>
    <cellStyle name="Major Total" xfId="56"/>
    <cellStyle name="Neutral" xfId="57" builtinId="28" customBuiltin="1"/>
    <cellStyle name="NonPrint_TemTitle" xfId="58"/>
    <cellStyle name="Normal" xfId="0" builtinId="0"/>
    <cellStyle name="Normal 2" xfId="59"/>
    <cellStyle name="NormalRed" xfId="60"/>
    <cellStyle name="Note" xfId="61" builtinId="10" customBuiltin="1"/>
    <cellStyle name="Output" xfId="62" builtinId="21" customBuiltin="1"/>
    <cellStyle name="Percent.0" xfId="63"/>
    <cellStyle name="Percent.00" xfId="64"/>
    <cellStyle name="RED POSTED" xfId="65"/>
    <cellStyle name="Standard_Anpassen der Amortisation" xfId="66"/>
    <cellStyle name="Text_simple" xfId="67"/>
    <cellStyle name="Title" xfId="68" builtinId="15" customBuiltin="1"/>
    <cellStyle name="TmsRmn10BlueItalic" xfId="69"/>
    <cellStyle name="TmsRmn10Bold" xfId="70"/>
    <cellStyle name="Total" xfId="71" builtinId="25" customBuiltin="1"/>
    <cellStyle name="Währung [0]_Compiling Utility Macros" xfId="72"/>
    <cellStyle name="Währung_Compiling Utility Macros" xfId="73"/>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285750</xdr:colOff>
      <xdr:row>1</xdr:row>
      <xdr:rowOff>57150</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400050" cy="219075"/>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6">
    <pageSetUpPr autoPageBreaks="0" fitToPage="1"/>
  </sheetPr>
  <dimension ref="B3:BA200"/>
  <sheetViews>
    <sheetView showGridLines="0" showRowColHeaders="0" tabSelected="1" zoomScaleNormal="85" workbookViewId="0">
      <selection activeCell="B6" sqref="B6"/>
    </sheetView>
  </sheetViews>
  <sheetFormatPr defaultRowHeight="12.75" x14ac:dyDescent="0.2"/>
  <cols>
    <col min="1" max="1" width="1.7109375" style="2" customWidth="1"/>
    <col min="2" max="2" width="25" style="2" customWidth="1"/>
    <col min="3" max="14" width="8.85546875" style="2" customWidth="1"/>
    <col min="15" max="15" width="2" style="2" customWidth="1"/>
    <col min="16" max="16" width="8.85546875" style="2" customWidth="1"/>
    <col min="17" max="17" width="4.7109375" style="2" customWidth="1"/>
    <col min="18" max="16384" width="9.140625" style="2"/>
  </cols>
  <sheetData>
    <row r="3" spans="2:16" x14ac:dyDescent="0.2">
      <c r="B3" s="1"/>
      <c r="C3" s="1"/>
      <c r="D3" s="1"/>
      <c r="E3" s="1"/>
      <c r="F3" s="1"/>
      <c r="G3" s="1"/>
      <c r="H3" s="1"/>
      <c r="I3" s="1"/>
      <c r="J3" s="1"/>
      <c r="K3" s="1"/>
      <c r="L3" s="1"/>
      <c r="M3" s="1"/>
      <c r="N3" s="1"/>
      <c r="O3" s="1"/>
      <c r="P3" s="1"/>
    </row>
    <row r="4" spans="2:16" ht="33.75" x14ac:dyDescent="0.5">
      <c r="B4" s="3" t="s">
        <v>0</v>
      </c>
      <c r="C4" s="4"/>
      <c r="D4" s="4"/>
      <c r="E4" s="4"/>
      <c r="F4" s="4"/>
      <c r="G4" s="4"/>
      <c r="H4" s="4"/>
      <c r="I4" s="4"/>
      <c r="J4" s="4"/>
      <c r="K4" s="4"/>
      <c r="L4" s="4"/>
      <c r="M4" s="4"/>
      <c r="N4" s="4"/>
      <c r="O4" s="4"/>
      <c r="P4" s="3"/>
    </row>
    <row r="5" spans="2:16" ht="18" x14ac:dyDescent="0.25">
      <c r="B5" s="5" t="s">
        <v>32</v>
      </c>
      <c r="C5" s="1"/>
      <c r="D5" s="1"/>
      <c r="E5" s="1"/>
      <c r="F5" s="1"/>
      <c r="G5" s="1"/>
      <c r="H5" s="1"/>
      <c r="I5" s="1"/>
      <c r="J5" s="1"/>
      <c r="K5" s="1"/>
      <c r="L5" s="1"/>
      <c r="M5" s="1"/>
      <c r="N5" s="1"/>
      <c r="O5" s="1"/>
      <c r="P5" s="6"/>
    </row>
    <row r="6" spans="2:16" x14ac:dyDescent="0.2">
      <c r="B6" s="7"/>
      <c r="C6" s="7"/>
      <c r="D6" s="7"/>
      <c r="E6" s="7"/>
      <c r="F6" s="7"/>
      <c r="G6" s="7"/>
      <c r="H6" s="7"/>
      <c r="I6" s="7"/>
      <c r="J6" s="7"/>
      <c r="K6" s="7"/>
      <c r="L6" s="7"/>
      <c r="M6" s="7"/>
      <c r="N6" s="7"/>
      <c r="O6" s="7"/>
      <c r="P6" s="7"/>
    </row>
    <row r="7" spans="2:16" ht="15.75" thickBot="1" x14ac:dyDescent="0.25">
      <c r="B7" s="7"/>
      <c r="C7" s="27" t="s">
        <v>1</v>
      </c>
      <c r="D7" s="28" t="str">
        <f>INDEX(AP199:BA200,1,AQ200+1)</f>
        <v>Aug</v>
      </c>
      <c r="E7" s="28" t="str">
        <f>INDEX(AP199:BA200,1,AR200+1)</f>
        <v>Sep</v>
      </c>
      <c r="F7" s="28" t="str">
        <f>INDEX(AP199:BA200,1,AS200+1)</f>
        <v>Oct</v>
      </c>
      <c r="G7" s="28" t="str">
        <f>INDEX(AP199:BA200,1,AT200+1)</f>
        <v>Nov</v>
      </c>
      <c r="H7" s="28" t="str">
        <f>INDEX(AP199:BA200,1,AU200+1)</f>
        <v>Dec</v>
      </c>
      <c r="I7" s="28" t="str">
        <f>INDEX(AP199:BA200,1,AV200+1)</f>
        <v>Jan</v>
      </c>
      <c r="J7" s="28" t="str">
        <f>INDEX(AP199:BA200,1,AW200+1)</f>
        <v>Feb</v>
      </c>
      <c r="K7" s="28" t="str">
        <f>INDEX(AP199:BA200,1,AX200+1)</f>
        <v>Mar</v>
      </c>
      <c r="L7" s="28" t="str">
        <f>INDEX(AP199:BA200,1,AY200+1)</f>
        <v>Apr</v>
      </c>
      <c r="M7" s="28" t="str">
        <f>INDEX(AP199:BA200,1,AZ200+1)</f>
        <v>May</v>
      </c>
      <c r="N7" s="28" t="str">
        <f>INDEX(AP199:BA200,1,BA200+1)</f>
        <v>Jun</v>
      </c>
      <c r="O7" s="28"/>
      <c r="P7" s="28" t="s">
        <v>2</v>
      </c>
    </row>
    <row r="8" spans="2:16" x14ac:dyDescent="0.2">
      <c r="B8" s="29" t="s">
        <v>3</v>
      </c>
      <c r="C8" s="8">
        <v>935</v>
      </c>
      <c r="D8" s="9">
        <f t="shared" ref="D8:N8" si="0">IF(ISNUMBER(C24),C24,"")</f>
        <v>891</v>
      </c>
      <c r="E8" s="9">
        <f t="shared" si="0"/>
        <v>928</v>
      </c>
      <c r="F8" s="9">
        <f t="shared" si="0"/>
        <v>895</v>
      </c>
      <c r="G8" s="9">
        <f t="shared" si="0"/>
        <v>889</v>
      </c>
      <c r="H8" s="9">
        <f t="shared" si="0"/>
        <v>939</v>
      </c>
      <c r="I8" s="9">
        <f t="shared" si="0"/>
        <v>952</v>
      </c>
      <c r="J8" s="9">
        <f t="shared" si="0"/>
        <v>927</v>
      </c>
      <c r="K8" s="9">
        <f t="shared" si="0"/>
        <v>920</v>
      </c>
      <c r="L8" s="9">
        <f t="shared" si="0"/>
        <v>909</v>
      </c>
      <c r="M8" s="9">
        <f t="shared" si="0"/>
        <v>977</v>
      </c>
      <c r="N8" s="9">
        <f t="shared" si="0"/>
        <v>927</v>
      </c>
      <c r="O8" s="30"/>
      <c r="P8" s="30">
        <f>IF(ISNUMBER(C8),C8,"")</f>
        <v>935</v>
      </c>
    </row>
    <row r="9" spans="2:16" x14ac:dyDescent="0.2">
      <c r="B9" s="7" t="s">
        <v>4</v>
      </c>
      <c r="C9" s="10">
        <v>125</v>
      </c>
      <c r="D9" s="10">
        <v>218</v>
      </c>
      <c r="E9" s="10">
        <v>141</v>
      </c>
      <c r="F9" s="10">
        <v>156</v>
      </c>
      <c r="G9" s="10">
        <v>211</v>
      </c>
      <c r="H9" s="10">
        <v>161</v>
      </c>
      <c r="I9" s="10">
        <v>155</v>
      </c>
      <c r="J9" s="10">
        <v>187</v>
      </c>
      <c r="K9" s="10">
        <v>167</v>
      </c>
      <c r="L9" s="10">
        <v>246</v>
      </c>
      <c r="M9" s="10">
        <v>132</v>
      </c>
      <c r="N9" s="10">
        <v>184</v>
      </c>
      <c r="O9" s="31"/>
      <c r="P9" s="31">
        <f>IF(SUM(C9:N9),SUM(C9:N9),"")</f>
        <v>2083</v>
      </c>
    </row>
    <row r="10" spans="2:16" x14ac:dyDescent="0.2">
      <c r="B10" s="29" t="s">
        <v>5</v>
      </c>
      <c r="C10" s="32">
        <f>IF(OR(C8&lt;&gt;0,C9),C8+C9,"")</f>
        <v>1060</v>
      </c>
      <c r="D10" s="32">
        <f t="shared" ref="D10:N10" si="1">IF(OR(ISNUMBER(D8),ISNUMBER(D9)),D8+D9,"")</f>
        <v>1109</v>
      </c>
      <c r="E10" s="32">
        <f t="shared" si="1"/>
        <v>1069</v>
      </c>
      <c r="F10" s="32">
        <f t="shared" si="1"/>
        <v>1051</v>
      </c>
      <c r="G10" s="32">
        <f t="shared" si="1"/>
        <v>1100</v>
      </c>
      <c r="H10" s="32">
        <f t="shared" si="1"/>
        <v>1100</v>
      </c>
      <c r="I10" s="32">
        <f t="shared" si="1"/>
        <v>1107</v>
      </c>
      <c r="J10" s="32">
        <f t="shared" si="1"/>
        <v>1114</v>
      </c>
      <c r="K10" s="32">
        <f t="shared" si="1"/>
        <v>1087</v>
      </c>
      <c r="L10" s="32">
        <f t="shared" si="1"/>
        <v>1155</v>
      </c>
      <c r="M10" s="32">
        <f t="shared" si="1"/>
        <v>1109</v>
      </c>
      <c r="N10" s="32">
        <f t="shared" si="1"/>
        <v>1111</v>
      </c>
      <c r="O10" s="33"/>
      <c r="P10" s="33">
        <f>IF(SUM(P8:P9),SUM(P8:P9),"")</f>
        <v>3018</v>
      </c>
    </row>
    <row r="11" spans="2:16" x14ac:dyDescent="0.2">
      <c r="B11" s="34" t="s">
        <v>6</v>
      </c>
      <c r="C11" s="7"/>
      <c r="D11" s="7"/>
      <c r="E11" s="7"/>
      <c r="F11" s="7"/>
      <c r="G11" s="7"/>
      <c r="H11" s="7"/>
      <c r="I11" s="7"/>
      <c r="J11" s="7"/>
      <c r="K11" s="7"/>
      <c r="L11" s="7"/>
      <c r="M11" s="7"/>
      <c r="N11" s="7"/>
      <c r="O11" s="35"/>
      <c r="P11" s="35"/>
    </row>
    <row r="12" spans="2:16" x14ac:dyDescent="0.2">
      <c r="B12" s="29" t="s">
        <v>7</v>
      </c>
      <c r="C12" s="8">
        <v>113</v>
      </c>
      <c r="D12" s="8">
        <v>123</v>
      </c>
      <c r="E12" s="8">
        <v>113</v>
      </c>
      <c r="F12" s="8">
        <v>106</v>
      </c>
      <c r="G12" s="8">
        <v>102</v>
      </c>
      <c r="H12" s="8">
        <v>94</v>
      </c>
      <c r="I12" s="8">
        <v>114</v>
      </c>
      <c r="J12" s="8">
        <v>126</v>
      </c>
      <c r="K12" s="8">
        <v>133</v>
      </c>
      <c r="L12" s="8">
        <v>126</v>
      </c>
      <c r="M12" s="8">
        <v>119</v>
      </c>
      <c r="N12" s="8">
        <v>123</v>
      </c>
      <c r="O12" s="30"/>
      <c r="P12" s="30">
        <f>IF(SUM(C12:N12),SUM(C12:N12),"")</f>
        <v>1392</v>
      </c>
    </row>
    <row r="13" spans="2:16" x14ac:dyDescent="0.2">
      <c r="B13" s="7" t="s">
        <v>8</v>
      </c>
      <c r="C13" s="11">
        <v>20</v>
      </c>
      <c r="D13" s="11">
        <v>26</v>
      </c>
      <c r="E13" s="11">
        <v>24</v>
      </c>
      <c r="F13" s="11">
        <v>25</v>
      </c>
      <c r="G13" s="11">
        <v>21</v>
      </c>
      <c r="H13" s="11">
        <v>22</v>
      </c>
      <c r="I13" s="11">
        <v>27</v>
      </c>
      <c r="J13" s="11">
        <v>29</v>
      </c>
      <c r="K13" s="11">
        <v>20</v>
      </c>
      <c r="L13" s="11">
        <v>27</v>
      </c>
      <c r="M13" s="11">
        <v>23</v>
      </c>
      <c r="N13" s="11">
        <v>29</v>
      </c>
      <c r="O13" s="36"/>
      <c r="P13" s="36">
        <f>IF(SUM(C13:N13),SUM(C13:N13),"")</f>
        <v>293</v>
      </c>
    </row>
    <row r="14" spans="2:16" x14ac:dyDescent="0.2">
      <c r="B14" s="29" t="s">
        <v>9</v>
      </c>
      <c r="C14" s="12">
        <v>2</v>
      </c>
      <c r="D14" s="12">
        <v>4</v>
      </c>
      <c r="E14" s="12">
        <v>3</v>
      </c>
      <c r="F14" s="12">
        <v>5</v>
      </c>
      <c r="G14" s="12">
        <v>0</v>
      </c>
      <c r="H14" s="12">
        <v>2</v>
      </c>
      <c r="I14" s="12">
        <v>1</v>
      </c>
      <c r="J14" s="12">
        <v>2</v>
      </c>
      <c r="K14" s="12">
        <v>3</v>
      </c>
      <c r="L14" s="12">
        <v>2</v>
      </c>
      <c r="M14" s="12">
        <v>4</v>
      </c>
      <c r="N14" s="12">
        <v>5</v>
      </c>
      <c r="O14" s="37"/>
      <c r="P14" s="37">
        <f>IF(SUM(C14:N14),SUM(C14:N14),"")</f>
        <v>33</v>
      </c>
    </row>
    <row r="15" spans="2:16" x14ac:dyDescent="0.2">
      <c r="B15" s="7" t="s">
        <v>10</v>
      </c>
      <c r="C15" s="11">
        <v>50</v>
      </c>
      <c r="D15" s="11">
        <v>31</v>
      </c>
      <c r="E15" s="11">
        <v>40</v>
      </c>
      <c r="F15" s="11">
        <v>32</v>
      </c>
      <c r="G15" s="11">
        <v>48</v>
      </c>
      <c r="H15" s="11">
        <v>39</v>
      </c>
      <c r="I15" s="11">
        <v>46</v>
      </c>
      <c r="J15" s="11">
        <v>41</v>
      </c>
      <c r="K15" s="11">
        <v>34</v>
      </c>
      <c r="L15" s="11">
        <v>30</v>
      </c>
      <c r="M15" s="11">
        <v>40</v>
      </c>
      <c r="N15" s="11">
        <v>42</v>
      </c>
      <c r="O15" s="36"/>
      <c r="P15" s="36">
        <f>IF(SUM(C15:N15),SUM(C15:N15),"")</f>
        <v>473</v>
      </c>
    </row>
    <row r="16" spans="2:16" x14ac:dyDescent="0.2">
      <c r="B16" s="29" t="s">
        <v>11</v>
      </c>
      <c r="C16" s="13">
        <v>0</v>
      </c>
      <c r="D16" s="13">
        <v>0</v>
      </c>
      <c r="E16" s="13">
        <v>0</v>
      </c>
      <c r="F16" s="13">
        <v>0</v>
      </c>
      <c r="G16" s="13">
        <v>0</v>
      </c>
      <c r="H16" s="13">
        <v>0</v>
      </c>
      <c r="I16" s="13">
        <v>0</v>
      </c>
      <c r="J16" s="13">
        <v>0</v>
      </c>
      <c r="K16" s="13">
        <v>0</v>
      </c>
      <c r="L16" s="13">
        <v>2</v>
      </c>
      <c r="M16" s="13">
        <v>0</v>
      </c>
      <c r="N16" s="13">
        <v>0</v>
      </c>
      <c r="O16" s="38"/>
      <c r="P16" s="38">
        <f>IF(SUM(C16:N16),SUM(C16:N16),"")</f>
        <v>2</v>
      </c>
    </row>
    <row r="17" spans="2:16" x14ac:dyDescent="0.2">
      <c r="B17" s="7" t="s">
        <v>12</v>
      </c>
      <c r="C17" s="39">
        <f t="shared" ref="C17:N17" si="2">IF(SUM(C12:C16),SUM(C12:C16),"")</f>
        <v>185</v>
      </c>
      <c r="D17" s="39">
        <f t="shared" si="2"/>
        <v>184</v>
      </c>
      <c r="E17" s="39">
        <f t="shared" si="2"/>
        <v>180</v>
      </c>
      <c r="F17" s="39">
        <f t="shared" si="2"/>
        <v>168</v>
      </c>
      <c r="G17" s="39">
        <f t="shared" si="2"/>
        <v>171</v>
      </c>
      <c r="H17" s="39">
        <f t="shared" si="2"/>
        <v>157</v>
      </c>
      <c r="I17" s="39">
        <f t="shared" si="2"/>
        <v>188</v>
      </c>
      <c r="J17" s="39">
        <f t="shared" si="2"/>
        <v>198</v>
      </c>
      <c r="K17" s="39">
        <f t="shared" si="2"/>
        <v>190</v>
      </c>
      <c r="L17" s="39">
        <f t="shared" si="2"/>
        <v>187</v>
      </c>
      <c r="M17" s="39">
        <f t="shared" si="2"/>
        <v>186</v>
      </c>
      <c r="N17" s="39">
        <f t="shared" si="2"/>
        <v>199</v>
      </c>
      <c r="O17" s="40"/>
      <c r="P17" s="40">
        <f>IF(SUM(P12:P16),SUM(P12:P16),"")</f>
        <v>2193</v>
      </c>
    </row>
    <row r="18" spans="2:16" x14ac:dyDescent="0.2">
      <c r="B18" s="29" t="s">
        <v>13</v>
      </c>
      <c r="C18" s="14">
        <f t="shared" ref="C18:N18" si="3">IF(OR(SUM(C10),SUM(C17)),SUM(C10)-SUM(C17),"")</f>
        <v>875</v>
      </c>
      <c r="D18" s="14">
        <f t="shared" si="3"/>
        <v>925</v>
      </c>
      <c r="E18" s="14">
        <f t="shared" si="3"/>
        <v>889</v>
      </c>
      <c r="F18" s="14">
        <f t="shared" si="3"/>
        <v>883</v>
      </c>
      <c r="G18" s="14">
        <f t="shared" si="3"/>
        <v>929</v>
      </c>
      <c r="H18" s="14">
        <f t="shared" si="3"/>
        <v>943</v>
      </c>
      <c r="I18" s="14">
        <f t="shared" si="3"/>
        <v>919</v>
      </c>
      <c r="J18" s="14">
        <f t="shared" si="3"/>
        <v>916</v>
      </c>
      <c r="K18" s="14">
        <f t="shared" si="3"/>
        <v>897</v>
      </c>
      <c r="L18" s="14">
        <f t="shared" si="3"/>
        <v>968</v>
      </c>
      <c r="M18" s="14">
        <f t="shared" si="3"/>
        <v>923</v>
      </c>
      <c r="N18" s="14">
        <f t="shared" si="3"/>
        <v>912</v>
      </c>
      <c r="O18" s="41"/>
      <c r="P18" s="41">
        <f>IF(OR(SUM(P10),SUM(P17)),SUM(P10)-SUM(P17),"")</f>
        <v>825</v>
      </c>
    </row>
    <row r="19" spans="2:16" x14ac:dyDescent="0.2">
      <c r="B19" s="7" t="s">
        <v>14</v>
      </c>
      <c r="C19" s="42"/>
      <c r="D19" s="42"/>
      <c r="E19" s="42"/>
      <c r="F19" s="42"/>
      <c r="G19" s="42"/>
      <c r="H19" s="42"/>
      <c r="I19" s="42"/>
      <c r="J19" s="42"/>
      <c r="K19" s="42"/>
      <c r="L19" s="42"/>
      <c r="M19" s="42"/>
      <c r="N19" s="42"/>
      <c r="O19" s="43"/>
      <c r="P19" s="43"/>
    </row>
    <row r="20" spans="2:16" x14ac:dyDescent="0.2">
      <c r="B20" s="44" t="s">
        <v>15</v>
      </c>
      <c r="C20" s="15">
        <v>6</v>
      </c>
      <c r="D20" s="15">
        <v>3</v>
      </c>
      <c r="E20" s="15">
        <v>6</v>
      </c>
      <c r="F20" s="15">
        <v>6</v>
      </c>
      <c r="G20" s="15">
        <v>10</v>
      </c>
      <c r="H20" s="15">
        <v>9</v>
      </c>
      <c r="I20" s="15">
        <v>8</v>
      </c>
      <c r="J20" s="15">
        <v>4</v>
      </c>
      <c r="K20" s="15">
        <v>7</v>
      </c>
      <c r="L20" s="15">
        <v>9</v>
      </c>
      <c r="M20" s="15">
        <v>4</v>
      </c>
      <c r="N20" s="15">
        <v>5</v>
      </c>
      <c r="O20" s="45"/>
      <c r="P20" s="45">
        <f>IF(SUM(C20:N20),SUM(C20:N20),"")</f>
        <v>77</v>
      </c>
    </row>
    <row r="21" spans="2:16" x14ac:dyDescent="0.2">
      <c r="B21" s="7" t="s">
        <v>16</v>
      </c>
      <c r="C21" s="16">
        <v>10</v>
      </c>
      <c r="D21" s="16">
        <v>0</v>
      </c>
      <c r="E21" s="16">
        <v>0</v>
      </c>
      <c r="F21" s="16">
        <v>0</v>
      </c>
      <c r="G21" s="16">
        <v>0</v>
      </c>
      <c r="H21" s="16">
        <v>0</v>
      </c>
      <c r="I21" s="16">
        <v>0</v>
      </c>
      <c r="J21" s="16">
        <v>0</v>
      </c>
      <c r="K21" s="16">
        <v>5</v>
      </c>
      <c r="L21" s="16">
        <v>0</v>
      </c>
      <c r="M21" s="16">
        <v>0</v>
      </c>
      <c r="N21" s="16">
        <v>0</v>
      </c>
      <c r="O21" s="46"/>
      <c r="P21" s="46">
        <f>IF(SUM(C21:N21),SUM(C21:N21),"")</f>
        <v>15</v>
      </c>
    </row>
    <row r="22" spans="2:16" x14ac:dyDescent="0.2">
      <c r="B22" s="29" t="s">
        <v>17</v>
      </c>
      <c r="C22" s="12">
        <v>0</v>
      </c>
      <c r="D22" s="12">
        <v>0</v>
      </c>
      <c r="E22" s="12">
        <v>0</v>
      </c>
      <c r="F22" s="12">
        <v>0</v>
      </c>
      <c r="G22" s="12">
        <v>0</v>
      </c>
      <c r="H22" s="12">
        <v>0</v>
      </c>
      <c r="I22" s="12">
        <v>0</v>
      </c>
      <c r="J22" s="12">
        <v>0</v>
      </c>
      <c r="K22" s="12">
        <v>0</v>
      </c>
      <c r="L22" s="12">
        <v>0</v>
      </c>
      <c r="M22" s="12">
        <v>0</v>
      </c>
      <c r="N22" s="12">
        <v>0</v>
      </c>
      <c r="O22" s="37"/>
      <c r="P22" s="37" t="str">
        <f>IF(SUM(C22:N22),SUM(C22:N22),"")</f>
        <v/>
      </c>
    </row>
    <row r="23" spans="2:16" x14ac:dyDescent="0.2">
      <c r="B23" s="7" t="s">
        <v>18</v>
      </c>
      <c r="C23" s="17">
        <f t="shared" ref="C23:N23" si="4">IF(SUM(C20:C22),SUM(C20:C22),"")</f>
        <v>16</v>
      </c>
      <c r="D23" s="17">
        <f t="shared" si="4"/>
        <v>3</v>
      </c>
      <c r="E23" s="17">
        <f t="shared" si="4"/>
        <v>6</v>
      </c>
      <c r="F23" s="17">
        <f t="shared" si="4"/>
        <v>6</v>
      </c>
      <c r="G23" s="17">
        <f t="shared" si="4"/>
        <v>10</v>
      </c>
      <c r="H23" s="17">
        <f t="shared" si="4"/>
        <v>9</v>
      </c>
      <c r="I23" s="17">
        <f t="shared" si="4"/>
        <v>8</v>
      </c>
      <c r="J23" s="17">
        <f t="shared" si="4"/>
        <v>4</v>
      </c>
      <c r="K23" s="17">
        <f t="shared" si="4"/>
        <v>12</v>
      </c>
      <c r="L23" s="17">
        <f t="shared" si="4"/>
        <v>9</v>
      </c>
      <c r="M23" s="17">
        <f t="shared" si="4"/>
        <v>4</v>
      </c>
      <c r="N23" s="17">
        <f t="shared" si="4"/>
        <v>5</v>
      </c>
      <c r="O23" s="31"/>
      <c r="P23" s="31">
        <f>IF(SUM(C23:N23),SUM(C23:N23),"")</f>
        <v>92</v>
      </c>
    </row>
    <row r="24" spans="2:16" x14ac:dyDescent="0.2">
      <c r="B24" s="47" t="s">
        <v>19</v>
      </c>
      <c r="C24" s="32">
        <f t="shared" ref="C24:N24" si="5">IF(OR(ISNUMBER(C18),ISNUMBER(C23)),SUM(C18)+SUM(C23),"")</f>
        <v>891</v>
      </c>
      <c r="D24" s="32">
        <f t="shared" si="5"/>
        <v>928</v>
      </c>
      <c r="E24" s="32">
        <f t="shared" si="5"/>
        <v>895</v>
      </c>
      <c r="F24" s="32">
        <f t="shared" si="5"/>
        <v>889</v>
      </c>
      <c r="G24" s="32">
        <f t="shared" si="5"/>
        <v>939</v>
      </c>
      <c r="H24" s="32">
        <f t="shared" si="5"/>
        <v>952</v>
      </c>
      <c r="I24" s="32">
        <f t="shared" si="5"/>
        <v>927</v>
      </c>
      <c r="J24" s="32">
        <f t="shared" si="5"/>
        <v>920</v>
      </c>
      <c r="K24" s="32">
        <f t="shared" si="5"/>
        <v>909</v>
      </c>
      <c r="L24" s="32">
        <f t="shared" si="5"/>
        <v>977</v>
      </c>
      <c r="M24" s="32">
        <f t="shared" si="5"/>
        <v>927</v>
      </c>
      <c r="N24" s="32">
        <f t="shared" si="5"/>
        <v>917</v>
      </c>
      <c r="O24" s="33"/>
      <c r="P24" s="32">
        <f>IF(OR(ISNUMBER(P18),ISNUMBER(P23)),SUM(P18)+SUM(P23),"")</f>
        <v>917</v>
      </c>
    </row>
    <row r="27" spans="2:16" x14ac:dyDescent="0.2">
      <c r="B27" s="48"/>
      <c r="C27" s="49"/>
      <c r="D27" s="49"/>
      <c r="E27" s="49"/>
      <c r="F27" s="49"/>
      <c r="G27" s="49"/>
      <c r="H27" s="49"/>
      <c r="I27" s="49"/>
      <c r="J27" s="49"/>
      <c r="K27" s="49"/>
      <c r="L27" s="49"/>
      <c r="M27" s="49"/>
      <c r="N27" s="49"/>
      <c r="O27" s="49"/>
      <c r="P27" s="49"/>
    </row>
    <row r="198" spans="42:53" x14ac:dyDescent="0.2">
      <c r="AP198" s="18" t="s">
        <v>20</v>
      </c>
      <c r="AQ198" s="19"/>
      <c r="AR198" s="19"/>
      <c r="AS198" s="19"/>
      <c r="AT198" s="19"/>
      <c r="AU198" s="19"/>
      <c r="AV198" s="19"/>
      <c r="AW198" s="19"/>
      <c r="AX198" s="19"/>
      <c r="AY198" s="19"/>
      <c r="AZ198" s="19"/>
      <c r="BA198" s="20"/>
    </row>
    <row r="199" spans="42:53" x14ac:dyDescent="0.2">
      <c r="AP199" s="21" t="s">
        <v>21</v>
      </c>
      <c r="AQ199" s="22" t="s">
        <v>22</v>
      </c>
      <c r="AR199" s="22" t="s">
        <v>23</v>
      </c>
      <c r="AS199" s="22" t="s">
        <v>24</v>
      </c>
      <c r="AT199" s="22" t="s">
        <v>25</v>
      </c>
      <c r="AU199" s="22" t="s">
        <v>26</v>
      </c>
      <c r="AV199" s="22" t="s">
        <v>1</v>
      </c>
      <c r="AW199" s="22" t="s">
        <v>27</v>
      </c>
      <c r="AX199" s="22" t="s">
        <v>28</v>
      </c>
      <c r="AY199" s="22" t="s">
        <v>29</v>
      </c>
      <c r="AZ199" s="22" t="s">
        <v>30</v>
      </c>
      <c r="BA199" s="23" t="s">
        <v>31</v>
      </c>
    </row>
    <row r="200" spans="42:53" x14ac:dyDescent="0.2">
      <c r="AP200" s="24">
        <f>MATCH(PROPER(LEFT(TRIM(C7),3)),AP199:BA199,0)-1</f>
        <v>6</v>
      </c>
      <c r="AQ200" s="25">
        <f t="shared" ref="AQ200:BA200" si="6">IF(AP200=11,0,AP200+1)</f>
        <v>7</v>
      </c>
      <c r="AR200" s="25">
        <f t="shared" si="6"/>
        <v>8</v>
      </c>
      <c r="AS200" s="25">
        <f t="shared" si="6"/>
        <v>9</v>
      </c>
      <c r="AT200" s="25">
        <f t="shared" si="6"/>
        <v>10</v>
      </c>
      <c r="AU200" s="25">
        <f t="shared" si="6"/>
        <v>11</v>
      </c>
      <c r="AV200" s="25">
        <f t="shared" si="6"/>
        <v>0</v>
      </c>
      <c r="AW200" s="25">
        <f t="shared" si="6"/>
        <v>1</v>
      </c>
      <c r="AX200" s="25">
        <f t="shared" si="6"/>
        <v>2</v>
      </c>
      <c r="AY200" s="25">
        <f t="shared" si="6"/>
        <v>3</v>
      </c>
      <c r="AZ200" s="25">
        <f t="shared" si="6"/>
        <v>4</v>
      </c>
      <c r="BA200" s="26">
        <f t="shared" si="6"/>
        <v>5</v>
      </c>
    </row>
  </sheetData>
  <mergeCells count="1">
    <mergeCell ref="B27:P27"/>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2F767FA5-F195-4516-8AD6-C4FB303514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Cash Budget</vt:lpstr>
      <vt:lpstr>'Cash Budget'!Print_Area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2014-08-07T11:24:32Z</dcterms:created>
  <dcterms:modified xsi:type="dcterms:W3CDTF">2014-08-07T11:24:43Z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TC018775049991</vt:lpwstr>
  </property>
</Properties>
</file>